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Planning Policy\Transport Planning\02 - Projects\GBC Planning Policy\Parking SPD\2021 redraft\Parking Calculator\"/>
    </mc:Choice>
  </mc:AlternateContent>
  <xr:revisionPtr revIDLastSave="0" documentId="13_ncr:1_{857B9F80-2067-461E-BB02-5C1CCE75FA1A}" xr6:coauthVersionLast="47" xr6:coauthVersionMax="47" xr10:uidLastSave="{00000000-0000-0000-0000-000000000000}"/>
  <workbookProtection workbookAlgorithmName="SHA-512" workbookHashValue="gII0a+YanDem4MAe1dF5Db5VdRwm4D3Psx096iBhX8ZBNeit6PPnhmTHd425k+zc6Mg7esJ7jLQVW4OJ+oIFlw==" workbookSaltValue="+rShVJgRiBcKLnFG7Zt8ZA==" workbookSpinCount="100000" lockStructure="1"/>
  <bookViews>
    <workbookView xWindow="-120" yWindow="-16320" windowWidth="29040" windowHeight="15840" xr2:uid="{514D45DB-4385-4C3D-901A-E1445CBB2115}"/>
  </bookViews>
  <sheets>
    <sheet name="Calculator" sheetId="1" r:id="rId1"/>
    <sheet name="Map - Whole Borough" sheetId="3" r:id="rId2"/>
    <sheet name="Map - Guildford" sheetId="5" r:id="rId3"/>
    <sheet name="Map - Ash &amp; Tongham" sheetId="4" r:id="rId4"/>
    <sheet name="Sheet2" sheetId="2" state="hidden"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8" i="1" l="1"/>
  <c r="C55" i="1" s="1"/>
  <c r="C56" i="1" a="1"/>
  <c r="C56" i="1" s="1"/>
  <c r="D43" i="1"/>
  <c r="E43" i="1" s="1"/>
  <c r="D42" i="1"/>
  <c r="E42" i="1" s="1"/>
  <c r="D46" i="1"/>
  <c r="D40" i="1"/>
  <c r="E40" i="1" s="1"/>
  <c r="D47" i="1" l="1"/>
  <c r="E47" i="1" s="1"/>
  <c r="E46" i="1"/>
  <c r="D45" i="1"/>
  <c r="E45" i="1" s="1"/>
  <c r="D44" i="1"/>
  <c r="E44" i="1" s="1"/>
  <c r="D41" i="1"/>
  <c r="E41" i="1" s="1"/>
  <c r="E48" i="1" l="1"/>
  <c r="C52" i="1" l="1"/>
  <c r="C58"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<sst xmlns="http://schemas.openxmlformats.org/spreadsheetml/2006/main" count="26" uniqueCount="26">
  <si>
    <t>2 bed flat</t>
  </si>
  <si>
    <t>1 bed house</t>
  </si>
  <si>
    <t>2 bed house</t>
  </si>
  <si>
    <t>3 bed house</t>
  </si>
  <si>
    <t>4+ bed house</t>
  </si>
  <si>
    <t xml:space="preserve">Total </t>
  </si>
  <si>
    <t xml:space="preserve">Site location </t>
  </si>
  <si>
    <t>Town Centre</t>
  </si>
  <si>
    <t>Suburban</t>
  </si>
  <si>
    <t>Village &amp; Rural</t>
  </si>
  <si>
    <t>Column1</t>
  </si>
  <si>
    <t>Strategic Site</t>
  </si>
  <si>
    <t>Number of units</t>
  </si>
  <si>
    <t xml:space="preserve">Parking standard for residents (per unit) </t>
  </si>
  <si>
    <t>Yes</t>
  </si>
  <si>
    <t>Column2</t>
  </si>
  <si>
    <t xml:space="preserve">No </t>
  </si>
  <si>
    <t>Total</t>
  </si>
  <si>
    <t>Initial parking calculation</t>
  </si>
  <si>
    <t>Additional unallocated calculation</t>
  </si>
  <si>
    <t xml:space="preserve">Total parking quantum </t>
  </si>
  <si>
    <t>Parking Calculator</t>
  </si>
  <si>
    <t>1 bed flat (including studios and bedsits)</t>
  </si>
  <si>
    <t>3 bed flat</t>
  </si>
  <si>
    <t>4+ bed flat</t>
  </si>
  <si>
    <t>Are 50% or more of these spaces (see cell E43) to be allocated?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</si>
</sst>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8"/>
      <name val="Calibri"/>
      <family val="2"/>
      <scheme val="minor"/>
    </font>
    <font>
      <sz val="11"/>
      <color theme="1"/>
      <name val="Arial"/>
      <family val="2"/>
    </font>
    <font>
      <b/>
      <sz val="14"/>
      <color theme="1"/>
      <name val="Arial"/>
      <family val="2"/>
    </font>
    <font>
      <sz val="12"/>
      <color theme="1"/>
      <name val="Arial"/>
      <family val="2"/>
    </font>
    <font>
      <b/>
      <sz val="12"/>
      <color theme="1"/>
      <name val="Arial"/>
      <family val="2"/>
    </font>
  </fonts>
  <fills count="4">
    <fill>
      <patternFill patternType="none"/>
    </fill>
    <fill>
      <patternFill patternType="gray125"/>
    </fill>
    <fill>
      <patternFill patternType="solid">
        <fgColor rgb="FFCCCCFF"/>
        <bgColor indexed="64"/>
      </patternFill>
    </fill>
    <fill>
      <patternFill patternType="solid">
        <fgColor rgb="FF008C9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6">
    <xf numFmtId="0" fontId="0" fillId="0" borderId="0" xfId="0"/>
    <xf numFmtId="0" fontId="4" fillId="0" borderId="1" xfId="0" applyFont="1" applyFill="1" applyBorder="1" applyAlignment="1" applyProtection="1">
      <alignment horizontal="center" vertical="center"/>
      <protection hidden="1"/>
    </xf>
    <xf numFmtId="0" fontId="2" fillId="3" borderId="0" xfId="0" applyFont="1" applyFill="1" applyProtection="1">
      <protection locked="0"/>
    </xf>
    <xf numFmtId="0" fontId="2" fillId="0" borderId="0" xfId="0" applyFont="1" applyProtection="1">
      <protection locked="0"/>
    </xf>
    <xf numFmtId="0" fontId="4" fillId="2" borderId="11" xfId="0" applyFont="1" applyFill="1" applyBorder="1" applyProtection="1">
      <protection locked="0"/>
    </xf>
    <xf numFmtId="0" fontId="4" fillId="2" borderId="1" xfId="0" applyFont="1" applyFill="1" applyBorder="1" applyAlignment="1" applyProtection="1">
      <alignment horizontal="center" vertical="center"/>
      <protection locked="0"/>
    </xf>
    <xf numFmtId="0" fontId="2" fillId="0" borderId="0" xfId="0" applyFont="1" applyFill="1" applyProtection="1">
      <protection locked="0"/>
    </xf>
    <xf numFmtId="0" fontId="4" fillId="0" borderId="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3" borderId="0" xfId="0" applyFont="1" applyFill="1" applyProtection="1"/>
    <xf numFmtId="0" fontId="4" fillId="3" borderId="0" xfId="0" applyFont="1" applyFill="1" applyAlignment="1" applyProtection="1"/>
    <xf numFmtId="0" fontId="4" fillId="0" borderId="10" xfId="0" applyFont="1" applyFill="1" applyBorder="1" applyProtection="1"/>
    <xf numFmtId="0" fontId="4" fillId="0" borderId="2" xfId="0" applyFont="1" applyFill="1" applyBorder="1" applyProtection="1"/>
    <xf numFmtId="0" fontId="5" fillId="0" borderId="3"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4" fillId="3" borderId="0" xfId="0" applyFont="1" applyFill="1" applyAlignment="1" applyProtection="1">
      <alignment wrapText="1"/>
    </xf>
    <xf numFmtId="0" fontId="5" fillId="0" borderId="5" xfId="0" applyFont="1" applyFill="1" applyBorder="1" applyAlignment="1" applyProtection="1">
      <alignment wrapText="1"/>
    </xf>
    <xf numFmtId="0" fontId="5" fillId="0" borderId="5" xfId="0" applyFont="1" applyFill="1" applyBorder="1" applyProtection="1"/>
    <xf numFmtId="0" fontId="5" fillId="0" borderId="5" xfId="0" applyFont="1" applyFill="1" applyBorder="1" applyAlignment="1" applyProtection="1">
      <alignment horizontal="left" wrapText="1"/>
    </xf>
    <xf numFmtId="0" fontId="5" fillId="0" borderId="7" xfId="0" applyFont="1" applyFill="1" applyBorder="1" applyProtection="1"/>
    <xf numFmtId="0" fontId="4" fillId="3" borderId="0" xfId="0" applyFont="1" applyFill="1" applyBorder="1" applyProtection="1"/>
    <xf numFmtId="0" fontId="4" fillId="3" borderId="0" xfId="0" applyFont="1" applyFill="1" applyAlignment="1" applyProtection="1">
      <alignment horizontal="right" wrapText="1"/>
    </xf>
    <xf numFmtId="0" fontId="4" fillId="3" borderId="0" xfId="0" applyFont="1" applyFill="1" applyAlignment="1" applyProtection="1">
      <alignment horizontal="center" wrapText="1"/>
    </xf>
    <xf numFmtId="0" fontId="4" fillId="3" borderId="0" xfId="0" applyFont="1" applyFill="1" applyAlignment="1" applyProtection="1">
      <alignment horizontal="left" vertical="top"/>
    </xf>
    <xf numFmtId="0" fontId="3" fillId="0" borderId="12" xfId="0" applyFont="1" applyFill="1" applyBorder="1" applyAlignment="1" applyProtection="1">
      <alignment horizontal="left"/>
    </xf>
    <xf numFmtId="0" fontId="3" fillId="0" borderId="14" xfId="0" applyFont="1" applyFill="1" applyBorder="1" applyAlignment="1" applyProtection="1">
      <alignment horizontal="left"/>
    </xf>
    <xf numFmtId="0" fontId="4" fillId="3" borderId="0" xfId="0" applyFont="1" applyFill="1" applyBorder="1" applyAlignment="1" applyProtection="1">
      <alignment horizontal="center" wrapText="1"/>
    </xf>
    <xf numFmtId="0" fontId="5" fillId="0" borderId="2" xfId="0"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4" fillId="0" borderId="12" xfId="0" applyFont="1" applyFill="1" applyBorder="1" applyAlignment="1" applyProtection="1">
      <alignment horizontal="left" vertical="top"/>
    </xf>
    <xf numFmtId="0" fontId="4" fillId="0" borderId="13" xfId="0" applyFont="1" applyFill="1" applyBorder="1" applyAlignment="1" applyProtection="1">
      <alignment horizontal="left" vertical="top"/>
    </xf>
    <xf numFmtId="0" fontId="4" fillId="3" borderId="0" xfId="0" applyFont="1" applyFill="1" applyAlignment="1" applyProtection="1">
      <alignment horizontal="left" wrapText="1"/>
    </xf>
    <xf numFmtId="0" fontId="4" fillId="3" borderId="0" xfId="0" applyFont="1" applyFill="1" applyBorder="1" applyAlignment="1" applyProtection="1">
      <alignment horizontal="center"/>
    </xf>
  </cellXfs>
  <cellStyles count="1">
    <cellStyle name="Normal" xfId="0" builtinId="0"/>
  </cellStyles>
  <dxfs count="0"/>
  <tableStyles count="0" defaultTableStyle="TableStyleMedium2" defaultPivotStyle="PivotStyleLight16"/>
  <colors>
    <mruColors>
      <color rgb="FFCCCCFF"/>
      <color rgb="FF008C95"/>
      <color rgb="FFDAFFD9"/>
      <color rgb="FFCCFFCC"/>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558801</xdr:colOff>
      <xdr:row>0</xdr:row>
      <xdr:rowOff>165099</xdr:rowOff>
    </xdr:from>
    <xdr:to>
      <xdr:col>15</xdr:col>
      <xdr:colOff>28576</xdr:colOff>
      <xdr:row>33</xdr:row>
      <xdr:rowOff>35718</xdr:rowOff>
    </xdr:to>
    <xdr:sp macro="" textlink="">
      <xdr:nvSpPr>
        <xdr:cNvPr id="2" name="TextBox 1">
          <a:extLst>
            <a:ext uri="{FF2B5EF4-FFF2-40B4-BE49-F238E27FC236}">
              <a16:creationId xmlns:a16="http://schemas.microsoft.com/office/drawing/2014/main" id="{252850D5-1648-479B-068B-36AFCDB658CD}"/>
            </a:ext>
          </a:extLst>
        </xdr:cNvPr>
        <xdr:cNvSpPr txBox="1"/>
      </xdr:nvSpPr>
      <xdr:spPr>
        <a:xfrm>
          <a:off x="558801" y="165099"/>
          <a:ext cx="11364119" cy="5752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baseline="0">
              <a:latin typeface="Arial" panose="020B0604020202020204" pitchFamily="34" charset="0"/>
              <a:cs typeface="Arial" panose="020B0604020202020204" pitchFamily="34" charset="0"/>
            </a:rPr>
            <a:t>Residential car parking standards calculator </a:t>
          </a:r>
        </a:p>
        <a:p>
          <a:r>
            <a:rPr lang="en-GB" sz="1200" baseline="0">
              <a:latin typeface="Arial" panose="020B0604020202020204" pitchFamily="34" charset="0"/>
              <a:cs typeface="Arial" panose="020B0604020202020204" pitchFamily="34" charset="0"/>
            </a:rPr>
            <a:t>To determine residential car parking standards in accordance with Policy ID10 of the Local Plan: Development </a:t>
          </a:r>
          <a:br>
            <a:rPr lang="en-GB" sz="1200" baseline="0">
              <a:latin typeface="Arial" panose="020B0604020202020204" pitchFamily="34" charset="0"/>
              <a:cs typeface="Arial" panose="020B0604020202020204" pitchFamily="34" charset="0"/>
            </a:rPr>
          </a:br>
          <a:r>
            <a:rPr lang="en-GB" sz="1200" baseline="0">
              <a:latin typeface="Arial" panose="020B0604020202020204" pitchFamily="34" charset="0"/>
              <a:cs typeface="Arial" panose="020B0604020202020204" pitchFamily="34" charset="0"/>
            </a:rPr>
            <a:t>Management Policies (for strategic sites) and the Parking Standards for New Development SPD (for non-strategic sites).</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The tool is provided without prejudice to any decision the Council may take in the future and the results are not binding</a:t>
          </a:r>
          <a:br>
            <a:rPr lang="en-GB" sz="1200" baseline="0">
              <a:latin typeface="Arial" panose="020B0604020202020204" pitchFamily="34" charset="0"/>
              <a:cs typeface="Arial" panose="020B0604020202020204" pitchFamily="34" charset="0"/>
            </a:rPr>
          </a:br>
          <a:r>
            <a:rPr lang="en-GB" sz="1200" baseline="0">
              <a:latin typeface="Arial" panose="020B0604020202020204" pitchFamily="34" charset="0"/>
              <a:cs typeface="Arial" panose="020B0604020202020204" pitchFamily="34" charset="0"/>
            </a:rPr>
            <a:t>on the Council or any of its committees.</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Please note: Except in relation to identified strategic sites, development proposals located in Neighbourhood Planning areas should follow the parking standards in the relevant Neighbourhood Plan, as these hold primacy (see Policy ID10 (1)).</a:t>
          </a:r>
        </a:p>
        <a:p>
          <a:endParaRPr lang="en-GB" sz="1200" baseline="0">
            <a:latin typeface="Arial" panose="020B0604020202020204" pitchFamily="34" charset="0"/>
            <a:cs typeface="Arial" panose="020B0604020202020204" pitchFamily="34" charset="0"/>
          </a:endParaRPr>
        </a:p>
        <a:p>
          <a:r>
            <a:rPr lang="en-GB" sz="1200" baseline="0">
              <a:latin typeface="Arial" panose="020B0604020202020204" pitchFamily="34" charset="0"/>
              <a:cs typeface="Arial" panose="020B0604020202020204" pitchFamily="34" charset="0"/>
            </a:rPr>
            <a:t>How to use: Complete the information in the purple shaded cells. </a:t>
          </a:r>
        </a:p>
        <a:p>
          <a:r>
            <a:rPr lang="en-GB" sz="1200" baseline="0">
              <a:latin typeface="Arial" panose="020B0604020202020204" pitchFamily="34" charset="0"/>
              <a:cs typeface="Arial" panose="020B0604020202020204" pitchFamily="34" charset="0"/>
            </a:rPr>
            <a:t>1. Choose the site location from the drop down menu.</a:t>
          </a:r>
        </a:p>
        <a:p>
          <a:r>
            <a:rPr lang="en-GB" sz="1200" baseline="0">
              <a:latin typeface="Arial" panose="020B0604020202020204" pitchFamily="34" charset="0"/>
              <a:cs typeface="Arial" panose="020B0604020202020204" pitchFamily="34" charset="0"/>
            </a:rPr>
            <a:t>	- maps of area boundaries can be found in subsequent tabs.</a:t>
          </a:r>
        </a:p>
        <a:p>
          <a:r>
            <a:rPr lang="en-GB" sz="1200" baseline="0">
              <a:latin typeface="Arial" panose="020B0604020202020204" pitchFamily="34" charset="0"/>
              <a:cs typeface="Arial" panose="020B0604020202020204" pitchFamily="34" charset="0"/>
            </a:rPr>
            <a:t>	- 'Suburban' includes areas outside the ‘Guildford Town Centre’ boundary but within the ‘urban’ boundary, including the urban area of Ash &amp; Tongham.</a:t>
          </a:r>
        </a:p>
        <a:p>
          <a:r>
            <a:rPr lang="en-GB" sz="1200" baseline="0">
              <a:latin typeface="Arial" panose="020B0604020202020204" pitchFamily="34" charset="0"/>
              <a:cs typeface="Arial" panose="020B0604020202020204" pitchFamily="34" charset="0"/>
            </a:rPr>
            <a:t>2. Enter the proposed number of units of each particular dwelling size and type. </a:t>
          </a:r>
        </a:p>
        <a:p>
          <a:r>
            <a:rPr lang="en-GB" sz="1200" baseline="0">
              <a:latin typeface="Arial" panose="020B0604020202020204" pitchFamily="34" charset="0"/>
              <a:cs typeface="Arial" panose="020B0604020202020204" pitchFamily="34" charset="0"/>
            </a:rPr>
            <a:t>3. Choose whether over 50% of the parking for residents will be allocated. If this is not know at the time, then use both "Yes" and "No" options to understand the difference in quantum which could be delivered. </a:t>
          </a:r>
        </a:p>
        <a:p>
          <a:r>
            <a:rPr lang="en-GB" sz="1200" baseline="0">
              <a:latin typeface="Arial" panose="020B0604020202020204" pitchFamily="34" charset="0"/>
              <a:cs typeface="Arial" panose="020B0604020202020204" pitchFamily="34" charset="0"/>
            </a:rPr>
            <a:t>4. The calculator will then automatically adjust based on the information provided and will calculate the quantum of parking spaces which could be delivered.</a:t>
          </a:r>
        </a:p>
        <a:p>
          <a:endParaRPr lang="en-GB" sz="1200" baseline="0">
            <a:latin typeface="Arial" panose="020B0604020202020204" pitchFamily="34" charset="0"/>
            <a:cs typeface="Arial" panose="020B0604020202020204" pitchFamily="34" charset="0"/>
          </a:endParaRPr>
        </a:p>
        <a:p>
          <a:r>
            <a:rPr lang="en-GB" sz="1200">
              <a:latin typeface="Arial" panose="020B0604020202020204" pitchFamily="34" charset="0"/>
              <a:cs typeface="Arial" panose="020B0604020202020204" pitchFamily="34" charset="0"/>
            </a:rPr>
            <a:t>Notes:</a:t>
          </a:r>
        </a:p>
        <a:p>
          <a:r>
            <a:rPr lang="en-GB" sz="1200" baseline="0">
              <a:latin typeface="Arial" panose="020B0604020202020204" pitchFamily="34" charset="0"/>
              <a:cs typeface="Arial" panose="020B0604020202020204" pitchFamily="34" charset="0"/>
            </a:rPr>
            <a:t>- The term 'flat' is used to refer to flats, maisonettes and apartments. The term 'house' is used to refer to houses and bungalows. </a:t>
          </a:r>
          <a:r>
            <a:rPr lang="en-GB" sz="1200" b="0" i="0" u="none" strike="noStrike">
              <a:solidFill>
                <a:schemeClr val="dk1"/>
              </a:solidFill>
              <a:effectLst/>
              <a:latin typeface="Arial" panose="020B0604020202020204" pitchFamily="34" charset="0"/>
              <a:ea typeface="+mn-ea"/>
              <a:cs typeface="Arial" panose="020B0604020202020204" pitchFamily="34" charset="0"/>
            </a:rPr>
            <a:t> </a:t>
          </a:r>
          <a:r>
            <a:rPr lang="en-GB" sz="1200">
              <a:latin typeface="Arial" panose="020B0604020202020204" pitchFamily="34" charset="0"/>
              <a:cs typeface="Arial" panose="020B0604020202020204" pitchFamily="34" charset="0"/>
            </a:rPr>
            <a:t> </a:t>
          </a:r>
        </a:p>
        <a:p>
          <a:r>
            <a:rPr lang="en-GB" sz="1200">
              <a:latin typeface="Arial" panose="020B0604020202020204" pitchFamily="34" charset="0"/>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The 'Total parking quantum' value shall be treated as maximum provision if the site is in the town centre, suburbs, or on strategic sites. The value is treated as expected provision if site is in a village &amp; rural area.</a:t>
          </a:r>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 Garages must be counted as car parking spaces</a:t>
          </a:r>
          <a:r>
            <a:rPr lang="en-GB" sz="1200" b="0" i="0" baseline="0">
              <a:solidFill>
                <a:schemeClr val="dk1"/>
              </a:solidFill>
              <a:effectLst/>
              <a:latin typeface="Arial" panose="020B0604020202020204" pitchFamily="34" charset="0"/>
              <a:ea typeface="+mn-ea"/>
              <a:cs typeface="Arial" panose="020B0604020202020204" pitchFamily="34" charset="0"/>
            </a:rPr>
            <a:t> when</a:t>
          </a:r>
          <a:r>
            <a:rPr lang="en-GB" sz="1200" b="0" i="0">
              <a:solidFill>
                <a:schemeClr val="dk1"/>
              </a:solidFill>
              <a:effectLst/>
              <a:latin typeface="Arial" panose="020B0604020202020204" pitchFamily="34" charset="0"/>
              <a:ea typeface="+mn-ea"/>
              <a:cs typeface="Arial" panose="020B0604020202020204" pitchFamily="34" charset="0"/>
            </a:rPr>
            <a:t> meeting the minimum dimensions set out in Policy ID10 (5)(b).</a:t>
          </a:r>
        </a:p>
        <a:p>
          <a:r>
            <a:rPr lang="en-GB" sz="1200">
              <a:solidFill>
                <a:schemeClr val="dk1"/>
              </a:solidFill>
              <a:effectLst/>
              <a:latin typeface="Arial" panose="020B0604020202020204" pitchFamily="34" charset="0"/>
              <a:ea typeface="+mn-ea"/>
              <a:cs typeface="Arial" panose="020B0604020202020204" pitchFamily="34" charset="0"/>
            </a:rPr>
            <a:t>-</a:t>
          </a:r>
          <a:r>
            <a:rPr lang="en-GB" sz="1200" baseline="0">
              <a:solidFill>
                <a:schemeClr val="dk1"/>
              </a:solidFill>
              <a:effectLst/>
              <a:latin typeface="Arial" panose="020B0604020202020204" pitchFamily="34" charset="0"/>
              <a:ea typeface="+mn-ea"/>
              <a:cs typeface="Arial" panose="020B0604020202020204" pitchFamily="34" charset="0"/>
            </a:rPr>
            <a:t> Rounding has been used within the calculator to reduce ambiguity. </a:t>
          </a:r>
        </a:p>
        <a:p>
          <a:r>
            <a:rPr lang="en-GB" sz="1200" baseline="0">
              <a:solidFill>
                <a:schemeClr val="dk1"/>
              </a:solidFill>
              <a:effectLst/>
              <a:latin typeface="Arial" panose="020B0604020202020204" pitchFamily="34" charset="0"/>
              <a:ea typeface="+mn-ea"/>
              <a:cs typeface="Arial" panose="020B0604020202020204" pitchFamily="34" charset="0"/>
            </a:rPr>
            <a:t>	- The 'initial parking calculation' value has been rounded down for sites located in the town centre, suburban and strategic sites as these areas are 	subject to maximum car parking standards.</a:t>
          </a:r>
        </a:p>
        <a:p>
          <a:r>
            <a:rPr lang="en-GB" sz="1200" baseline="0">
              <a:solidFill>
                <a:schemeClr val="dk1"/>
              </a:solidFill>
              <a:effectLst/>
              <a:latin typeface="Arial" panose="020B0604020202020204" pitchFamily="34" charset="0"/>
              <a:ea typeface="+mn-ea"/>
              <a:cs typeface="Arial" panose="020B0604020202020204" pitchFamily="34" charset="0"/>
            </a:rPr>
            <a:t>	- The 'initial parking calculation' has been rounded up in rural and village locations as this area is subject to expected car parking standards.</a:t>
          </a:r>
        </a:p>
        <a:p>
          <a:r>
            <a:rPr lang="en-GB" sz="1200" baseline="0">
              <a:solidFill>
                <a:schemeClr val="dk1"/>
              </a:solidFill>
              <a:effectLst/>
              <a:latin typeface="Arial" panose="020B0604020202020204" pitchFamily="34" charset="0"/>
              <a:ea typeface="+mn-ea"/>
              <a:cs typeface="Arial" panose="020B0604020202020204" pitchFamily="34" charset="0"/>
            </a:rPr>
            <a:t>	- The 'additional unallocated calculation' has been rounded up to ensure the rate of 0.2 unallocated visitor spaces has been achieved, when this 	requirement is engaged.</a:t>
          </a:r>
        </a:p>
        <a:p>
          <a:r>
            <a:rPr lang="en-GB" sz="1200" baseline="0">
              <a:solidFill>
                <a:schemeClr val="dk1"/>
              </a:solidFill>
              <a:effectLst/>
              <a:latin typeface="Arial" panose="020B0604020202020204" pitchFamily="34" charset="0"/>
              <a:ea typeface="+mn-ea"/>
              <a:cs typeface="Arial" panose="020B0604020202020204" pitchFamily="34" charset="0"/>
            </a:rPr>
            <a:t>	- The 'additional unallocated calculation' does not apply for propsals for 1 or 2 dwellings, even when spaces are predominantly allocated, as it would be 	disproportionate to round up and in turn require land set aside for visitor parking on smaller plots. </a:t>
          </a:r>
        </a:p>
      </xdr:txBody>
    </xdr:sp>
    <xdr:clientData/>
  </xdr:twoCellAnchor>
  <xdr:twoCellAnchor>
    <xdr:from>
      <xdr:col>10</xdr:col>
      <xdr:colOff>96762</xdr:colOff>
      <xdr:row>1</xdr:row>
      <xdr:rowOff>85272</xdr:rowOff>
    </xdr:from>
    <xdr:to>
      <xdr:col>14</xdr:col>
      <xdr:colOff>447827</xdr:colOff>
      <xdr:row>5</xdr:row>
      <xdr:rowOff>159204</xdr:rowOff>
    </xdr:to>
    <xdr:grpSp>
      <xdr:nvGrpSpPr>
        <xdr:cNvPr id="1028" name="Group 1">
          <a:extLst>
            <a:ext uri="{FF2B5EF4-FFF2-40B4-BE49-F238E27FC236}">
              <a16:creationId xmlns:a16="http://schemas.microsoft.com/office/drawing/2014/main" id="{3AAD6822-EDC1-0296-B3F4-A1E3BEDEF27B}"/>
            </a:ext>
          </a:extLst>
        </xdr:cNvPr>
        <xdr:cNvGrpSpPr>
          <a:grpSpLocks/>
        </xdr:cNvGrpSpPr>
      </xdr:nvGrpSpPr>
      <xdr:grpSpPr bwMode="auto">
        <a:xfrm>
          <a:off x="8907387" y="267041"/>
          <a:ext cx="2824390" cy="788307"/>
          <a:chOff x="445" y="-147"/>
          <a:chExt cx="4444" cy="1210"/>
        </a:xfrm>
      </xdr:grpSpPr>
      <xdr:pic>
        <xdr:nvPicPr>
          <xdr:cNvPr id="3" name="Picture 2">
            <a:extLst>
              <a:ext uri="{FF2B5EF4-FFF2-40B4-BE49-F238E27FC236}">
                <a16:creationId xmlns:a16="http://schemas.microsoft.com/office/drawing/2014/main" id="{8987C99B-4D9D-E301-5777-66EC2D556D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9" y="-34"/>
            <a:ext cx="3200" cy="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a:extLst>
              <a:ext uri="{FF2B5EF4-FFF2-40B4-BE49-F238E27FC236}">
                <a16:creationId xmlns:a16="http://schemas.microsoft.com/office/drawing/2014/main" id="{A0337CB4-8B4E-BC57-9410-74F1606A47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5" y="-147"/>
            <a:ext cx="1180" cy="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449711</xdr:colOff>
      <xdr:row>33</xdr:row>
      <xdr:rowOff>75405</xdr:rowOff>
    </xdr:to>
    <xdr:pic>
      <xdr:nvPicPr>
        <xdr:cNvPr id="2" name="Picture 1">
          <a:extLst>
            <a:ext uri="{FF2B5EF4-FFF2-40B4-BE49-F238E27FC236}">
              <a16:creationId xmlns:a16="http://schemas.microsoft.com/office/drawing/2014/main" id="{A13F86E7-8403-0416-284E-B03953D702E2}"/>
            </a:ext>
          </a:extLst>
        </xdr:cNvPr>
        <xdr:cNvPicPr>
          <a:picLocks noChangeAspect="1"/>
        </xdr:cNvPicPr>
      </xdr:nvPicPr>
      <xdr:blipFill>
        <a:blip xmlns:r="http://schemas.openxmlformats.org/officeDocument/2006/relationships" r:embed="rId1"/>
        <a:stretch>
          <a:fillRect/>
        </a:stretch>
      </xdr:blipFill>
      <xdr:spPr>
        <a:xfrm>
          <a:off x="0" y="0"/>
          <a:ext cx="9117461"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475107</xdr:colOff>
      <xdr:row>33</xdr:row>
      <xdr:rowOff>88104</xdr:rowOff>
    </xdr:to>
    <xdr:pic>
      <xdr:nvPicPr>
        <xdr:cNvPr id="2" name="Picture 1">
          <a:extLst>
            <a:ext uri="{FF2B5EF4-FFF2-40B4-BE49-F238E27FC236}">
              <a16:creationId xmlns:a16="http://schemas.microsoft.com/office/drawing/2014/main" id="{CAAD91CB-0F00-38F2-D347-F78A92CEADF8}"/>
            </a:ext>
          </a:extLst>
        </xdr:cNvPr>
        <xdr:cNvPicPr>
          <a:picLocks noChangeAspect="1"/>
        </xdr:cNvPicPr>
      </xdr:nvPicPr>
      <xdr:blipFill>
        <a:blip xmlns:r="http://schemas.openxmlformats.org/officeDocument/2006/relationships" r:embed="rId1"/>
        <a:stretch>
          <a:fillRect/>
        </a:stretch>
      </xdr:blipFill>
      <xdr:spPr>
        <a:xfrm>
          <a:off x="0" y="0"/>
          <a:ext cx="9142857" cy="63746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447063</xdr:colOff>
      <xdr:row>36</xdr:row>
      <xdr:rowOff>37238</xdr:rowOff>
    </xdr:to>
    <xdr:pic>
      <xdr:nvPicPr>
        <xdr:cNvPr id="2" name="Picture 1">
          <a:extLst>
            <a:ext uri="{FF2B5EF4-FFF2-40B4-BE49-F238E27FC236}">
              <a16:creationId xmlns:a16="http://schemas.microsoft.com/office/drawing/2014/main" id="{10B8297E-34E4-19DB-F738-C0D4EF15ADAB}"/>
            </a:ext>
          </a:extLst>
        </xdr:cNvPr>
        <xdr:cNvPicPr>
          <a:picLocks noChangeAspect="1"/>
        </xdr:cNvPicPr>
      </xdr:nvPicPr>
      <xdr:blipFill>
        <a:blip xmlns:r="http://schemas.openxmlformats.org/officeDocument/2006/relationships" r:embed="rId1"/>
        <a:stretch>
          <a:fillRect/>
        </a:stretch>
      </xdr:blipFill>
      <xdr:spPr>
        <a:xfrm>
          <a:off x="0" y="0"/>
          <a:ext cx="4892063" cy="689523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3D001A-DBE7-4231-B43C-AABDA626E760}" name="Table1" displayName="Table1" ref="A1:B5" totalsRowShown="0">
  <autoFilter ref="A1:B5" xr:uid="{193D001A-DBE7-4231-B43C-AABDA626E760}"/>
  <tableColumns count="2">
    <tableColumn id="1" xr3:uid="{5F4F06DD-CD37-4070-91D5-A3D912945E92}" name="Column1"/>
    <tableColumn id="2" xr3:uid="{E6DD039D-DD54-407D-8AFE-44468F0353EE}" name="Column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1267-3A58-44EB-8298-F86E8A548A95}">
  <dimension ref="A1:P62"/>
  <sheetViews>
    <sheetView tabSelected="1" topLeftCell="A13" zoomScale="80" zoomScaleNormal="80" workbookViewId="0">
      <selection activeCell="T25" sqref="T25"/>
    </sheetView>
  </sheetViews>
  <sheetFormatPr defaultRowHeight="14" x14ac:dyDescent="0.3"/>
  <cols>
    <col min="1" max="1" width="8.7265625" style="3"/>
    <col min="2" max="2" width="21.1796875" style="3" customWidth="1"/>
    <col min="3" max="3" width="17.08984375" style="3" customWidth="1"/>
    <col min="4" max="4" width="17.81640625" style="3" customWidth="1"/>
    <col min="5" max="5" width="13.7265625" style="3" customWidth="1"/>
    <col min="6" max="6" width="13" style="3" customWidth="1"/>
    <col min="7" max="9" width="8.7265625" style="3"/>
    <col min="10" max="10" width="8.54296875" style="3" customWidth="1"/>
    <col min="11" max="11" width="9.36328125" style="3" customWidth="1"/>
    <col min="12" max="16384" width="8.7265625" style="3"/>
  </cols>
  <sheetData>
    <row r="1" spans="1:16" x14ac:dyDescent="0.3">
      <c r="A1" s="2"/>
      <c r="B1" s="2"/>
      <c r="C1" s="2"/>
      <c r="D1" s="2"/>
      <c r="E1" s="2"/>
      <c r="F1" s="2"/>
      <c r="G1" s="2"/>
      <c r="H1" s="2"/>
      <c r="I1" s="2"/>
      <c r="J1" s="2"/>
      <c r="K1" s="2"/>
      <c r="L1" s="2"/>
      <c r="M1" s="2"/>
      <c r="N1" s="2"/>
      <c r="O1" s="2"/>
      <c r="P1" s="2"/>
    </row>
    <row r="2" spans="1:16" x14ac:dyDescent="0.3">
      <c r="A2" s="2"/>
      <c r="B2" s="2"/>
      <c r="C2" s="2"/>
      <c r="D2" s="2"/>
      <c r="E2" s="2"/>
      <c r="F2" s="2"/>
      <c r="G2" s="2"/>
      <c r="H2" s="2"/>
      <c r="I2" s="2"/>
      <c r="J2" s="2"/>
      <c r="K2" s="2"/>
      <c r="L2" s="2"/>
      <c r="M2" s="2"/>
      <c r="N2" s="2"/>
      <c r="O2" s="2"/>
      <c r="P2" s="2"/>
    </row>
    <row r="3" spans="1:16" x14ac:dyDescent="0.3">
      <c r="A3" s="2"/>
      <c r="B3" s="2"/>
      <c r="C3" s="2"/>
      <c r="D3" s="2"/>
      <c r="E3" s="2"/>
      <c r="F3" s="2"/>
      <c r="G3" s="2"/>
      <c r="H3" s="2"/>
      <c r="I3" s="2"/>
      <c r="J3" s="2"/>
      <c r="K3" s="2"/>
      <c r="L3" s="2"/>
      <c r="M3" s="2"/>
      <c r="N3" s="2"/>
      <c r="O3" s="2"/>
      <c r="P3" s="2"/>
    </row>
    <row r="4" spans="1:16" x14ac:dyDescent="0.3">
      <c r="A4" s="2"/>
      <c r="B4" s="2"/>
      <c r="C4" s="2"/>
      <c r="D4" s="2"/>
      <c r="E4" s="2"/>
      <c r="F4" s="2"/>
      <c r="G4" s="2"/>
      <c r="H4" s="2"/>
      <c r="I4" s="2"/>
      <c r="J4" s="2"/>
      <c r="K4" s="2"/>
      <c r="L4" s="2"/>
      <c r="M4" s="2"/>
      <c r="N4" s="2"/>
      <c r="O4" s="2"/>
      <c r="P4" s="2"/>
    </row>
    <row r="5" spans="1:16" x14ac:dyDescent="0.3">
      <c r="A5" s="2"/>
      <c r="B5" s="2"/>
      <c r="C5" s="2"/>
      <c r="D5" s="2"/>
      <c r="E5" s="2"/>
      <c r="F5" s="2"/>
      <c r="G5" s="2"/>
      <c r="H5" s="2"/>
      <c r="I5" s="2"/>
      <c r="J5" s="2"/>
      <c r="K5" s="2"/>
      <c r="L5" s="2"/>
      <c r="M5" s="2"/>
      <c r="N5" s="2"/>
      <c r="O5" s="2"/>
      <c r="P5" s="2"/>
    </row>
    <row r="6" spans="1:16" x14ac:dyDescent="0.3">
      <c r="A6" s="2"/>
      <c r="B6" s="2"/>
      <c r="C6" s="2"/>
      <c r="D6" s="2"/>
      <c r="E6" s="2"/>
      <c r="F6" s="2"/>
      <c r="G6" s="2"/>
      <c r="H6" s="2"/>
      <c r="I6" s="2"/>
      <c r="J6" s="2"/>
      <c r="K6" s="2"/>
      <c r="L6" s="2"/>
      <c r="M6" s="2"/>
      <c r="N6" s="2"/>
      <c r="O6" s="2"/>
      <c r="P6" s="2"/>
    </row>
    <row r="7" spans="1:16" x14ac:dyDescent="0.3">
      <c r="A7" s="2"/>
      <c r="B7" s="2"/>
      <c r="C7" s="2"/>
      <c r="D7" s="2"/>
      <c r="E7" s="2"/>
      <c r="F7" s="2"/>
      <c r="G7" s="2"/>
      <c r="H7" s="2"/>
      <c r="I7" s="2"/>
      <c r="J7" s="2"/>
      <c r="K7" s="2"/>
      <c r="L7" s="2"/>
      <c r="M7" s="2"/>
      <c r="N7" s="2"/>
      <c r="O7" s="2"/>
      <c r="P7" s="2"/>
    </row>
    <row r="8" spans="1:16" x14ac:dyDescent="0.3">
      <c r="A8" s="2"/>
      <c r="B8" s="2"/>
      <c r="C8" s="2"/>
      <c r="D8" s="2"/>
      <c r="E8" s="2"/>
      <c r="F8" s="2"/>
      <c r="G8" s="2"/>
      <c r="H8" s="2"/>
      <c r="I8" s="2"/>
      <c r="J8" s="2"/>
      <c r="K8" s="2"/>
      <c r="L8" s="2"/>
      <c r="M8" s="2"/>
      <c r="N8" s="2"/>
      <c r="O8" s="2"/>
      <c r="P8" s="2"/>
    </row>
    <row r="9" spans="1:16" x14ac:dyDescent="0.3">
      <c r="A9" s="2"/>
      <c r="B9" s="2"/>
      <c r="C9" s="2"/>
      <c r="D9" s="2"/>
      <c r="E9" s="2"/>
      <c r="F9" s="2"/>
      <c r="G9" s="2"/>
      <c r="H9" s="2"/>
      <c r="I9" s="2"/>
      <c r="J9" s="2"/>
      <c r="K9" s="2"/>
      <c r="L9" s="2"/>
      <c r="M9" s="2"/>
      <c r="N9" s="2"/>
      <c r="O9" s="2"/>
      <c r="P9" s="2"/>
    </row>
    <row r="10" spans="1:16" x14ac:dyDescent="0.3">
      <c r="A10" s="2"/>
      <c r="B10" s="2"/>
      <c r="C10" s="2"/>
      <c r="D10" s="2"/>
      <c r="E10" s="2"/>
      <c r="F10" s="2"/>
      <c r="G10" s="2"/>
      <c r="H10" s="2"/>
      <c r="I10" s="2"/>
      <c r="J10" s="2"/>
      <c r="K10" s="2"/>
      <c r="L10" s="2"/>
      <c r="M10" s="2"/>
      <c r="N10" s="2"/>
      <c r="O10" s="2"/>
      <c r="P10" s="2"/>
    </row>
    <row r="11" spans="1:16" x14ac:dyDescent="0.3">
      <c r="A11" s="2"/>
      <c r="B11" s="2"/>
      <c r="C11" s="2"/>
      <c r="D11" s="2"/>
      <c r="E11" s="2"/>
      <c r="F11" s="2"/>
      <c r="G11" s="2"/>
      <c r="H11" s="2"/>
      <c r="I11" s="2"/>
      <c r="J11" s="2"/>
      <c r="K11" s="2"/>
      <c r="L11" s="2"/>
      <c r="M11" s="2"/>
      <c r="N11" s="2"/>
      <c r="O11" s="2"/>
      <c r="P11" s="2"/>
    </row>
    <row r="12" spans="1:16" ht="13.5" customHeight="1" x14ac:dyDescent="0.3">
      <c r="A12" s="2"/>
      <c r="B12" s="2"/>
      <c r="C12" s="2"/>
      <c r="D12" s="2"/>
      <c r="E12" s="2"/>
      <c r="F12" s="2"/>
      <c r="G12" s="2"/>
      <c r="H12" s="2"/>
      <c r="I12" s="2"/>
      <c r="J12" s="2"/>
      <c r="K12" s="2"/>
      <c r="L12" s="2"/>
      <c r="M12" s="2"/>
      <c r="N12" s="2"/>
      <c r="O12" s="2"/>
      <c r="P12" s="2"/>
    </row>
    <row r="13" spans="1:16" x14ac:dyDescent="0.3">
      <c r="A13" s="2"/>
      <c r="B13" s="2"/>
      <c r="C13" s="2"/>
      <c r="D13" s="2"/>
      <c r="E13" s="2"/>
      <c r="F13" s="2"/>
      <c r="G13" s="2"/>
      <c r="H13" s="2"/>
      <c r="I13" s="2"/>
      <c r="J13" s="2"/>
      <c r="K13" s="2"/>
      <c r="L13" s="2"/>
      <c r="M13" s="2"/>
      <c r="N13" s="2"/>
      <c r="O13" s="2"/>
      <c r="P13" s="2"/>
    </row>
    <row r="14" spans="1:16" x14ac:dyDescent="0.3">
      <c r="A14" s="2"/>
      <c r="B14" s="2"/>
      <c r="C14" s="2"/>
      <c r="D14" s="2"/>
      <c r="E14" s="2"/>
      <c r="F14" s="2"/>
      <c r="G14" s="2"/>
      <c r="H14" s="2"/>
      <c r="I14" s="2"/>
      <c r="J14" s="2"/>
      <c r="K14" s="2"/>
      <c r="L14" s="2"/>
      <c r="M14" s="2"/>
      <c r="N14" s="2"/>
      <c r="O14" s="2"/>
      <c r="P14" s="2"/>
    </row>
    <row r="15" spans="1:16" x14ac:dyDescent="0.3">
      <c r="A15" s="2"/>
      <c r="B15" s="2"/>
      <c r="C15" s="2"/>
      <c r="D15" s="2"/>
      <c r="E15" s="2"/>
      <c r="F15" s="2"/>
      <c r="G15" s="2"/>
      <c r="H15" s="2"/>
      <c r="I15" s="2"/>
      <c r="J15" s="2"/>
      <c r="K15" s="2"/>
      <c r="L15" s="2"/>
      <c r="M15" s="2"/>
      <c r="N15" s="2"/>
      <c r="O15" s="2"/>
      <c r="P15" s="2"/>
    </row>
    <row r="16" spans="1:16" x14ac:dyDescent="0.3">
      <c r="A16" s="2"/>
      <c r="B16" s="2"/>
      <c r="C16" s="2"/>
      <c r="D16" s="2"/>
      <c r="E16" s="2"/>
      <c r="F16" s="2"/>
      <c r="G16" s="2"/>
      <c r="H16" s="2"/>
      <c r="I16" s="2"/>
      <c r="J16" s="2"/>
      <c r="K16" s="2"/>
      <c r="L16" s="2"/>
      <c r="M16" s="2"/>
      <c r="N16" s="2"/>
      <c r="O16" s="2"/>
      <c r="P16" s="2"/>
    </row>
    <row r="17" spans="1:16" x14ac:dyDescent="0.3">
      <c r="A17" s="2"/>
      <c r="B17" s="2"/>
      <c r="C17" s="2"/>
      <c r="D17" s="2"/>
      <c r="E17" s="2"/>
      <c r="F17" s="2"/>
      <c r="G17" s="2"/>
      <c r="H17" s="2"/>
      <c r="I17" s="2"/>
      <c r="J17" s="2"/>
      <c r="K17" s="2"/>
      <c r="L17" s="2"/>
      <c r="M17" s="2"/>
      <c r="N17" s="2"/>
      <c r="O17" s="2"/>
      <c r="P17" s="2"/>
    </row>
    <row r="18" spans="1:16" x14ac:dyDescent="0.3">
      <c r="A18" s="2"/>
      <c r="B18" s="2"/>
      <c r="C18" s="2"/>
      <c r="D18" s="2"/>
      <c r="E18" s="2"/>
      <c r="F18" s="2"/>
      <c r="G18" s="2"/>
      <c r="H18" s="2"/>
      <c r="I18" s="2"/>
      <c r="J18" s="2"/>
      <c r="K18" s="2"/>
      <c r="L18" s="2"/>
      <c r="M18" s="2"/>
      <c r="N18" s="2"/>
      <c r="O18" s="2"/>
      <c r="P18" s="2"/>
    </row>
    <row r="19" spans="1:16" x14ac:dyDescent="0.3">
      <c r="A19" s="2"/>
      <c r="B19" s="2"/>
      <c r="C19" s="2"/>
      <c r="D19" s="2"/>
      <c r="E19" s="2"/>
      <c r="F19" s="2"/>
      <c r="G19" s="2"/>
      <c r="H19" s="2"/>
      <c r="I19" s="2"/>
      <c r="J19" s="2"/>
      <c r="K19" s="2"/>
      <c r="L19" s="2"/>
      <c r="M19" s="2"/>
      <c r="N19" s="2"/>
      <c r="O19" s="2"/>
      <c r="P19" s="2"/>
    </row>
    <row r="20" spans="1:16" x14ac:dyDescent="0.3">
      <c r="A20" s="2"/>
      <c r="B20" s="2"/>
      <c r="C20" s="2"/>
      <c r="D20" s="2"/>
      <c r="E20" s="2"/>
      <c r="F20" s="2"/>
      <c r="G20" s="2"/>
      <c r="H20" s="2"/>
      <c r="I20" s="2"/>
      <c r="J20" s="2"/>
      <c r="K20" s="2"/>
      <c r="L20" s="2"/>
      <c r="M20" s="2"/>
      <c r="N20" s="2"/>
      <c r="O20" s="2"/>
      <c r="P20" s="2"/>
    </row>
    <row r="21" spans="1:16" x14ac:dyDescent="0.3">
      <c r="A21" s="2"/>
      <c r="B21" s="2"/>
      <c r="C21" s="2"/>
      <c r="D21" s="2"/>
      <c r="E21" s="2"/>
      <c r="F21" s="2"/>
      <c r="G21" s="2"/>
      <c r="H21" s="2"/>
      <c r="I21" s="2"/>
      <c r="J21" s="2"/>
      <c r="K21" s="2"/>
      <c r="L21" s="2"/>
      <c r="M21" s="2"/>
      <c r="N21" s="2"/>
      <c r="O21" s="2"/>
      <c r="P21" s="2"/>
    </row>
    <row r="22" spans="1:16" x14ac:dyDescent="0.3">
      <c r="A22" s="2"/>
      <c r="B22" s="2"/>
      <c r="C22" s="2"/>
      <c r="D22" s="2"/>
      <c r="E22" s="2"/>
      <c r="F22" s="2"/>
      <c r="G22" s="2"/>
      <c r="H22" s="2"/>
      <c r="I22" s="2"/>
      <c r="J22" s="2"/>
      <c r="K22" s="2"/>
      <c r="L22" s="2"/>
      <c r="M22" s="2"/>
      <c r="N22" s="2"/>
      <c r="O22" s="2"/>
      <c r="P22" s="2"/>
    </row>
    <row r="23" spans="1:16" x14ac:dyDescent="0.3">
      <c r="A23" s="2"/>
      <c r="B23" s="2"/>
      <c r="C23" s="2"/>
      <c r="D23" s="2"/>
      <c r="E23" s="2"/>
      <c r="F23" s="2"/>
      <c r="G23" s="2"/>
      <c r="H23" s="2"/>
      <c r="I23" s="2"/>
      <c r="J23" s="2"/>
      <c r="K23" s="2"/>
      <c r="L23" s="2"/>
      <c r="M23" s="2"/>
      <c r="N23" s="2"/>
      <c r="O23" s="2"/>
      <c r="P23" s="2"/>
    </row>
    <row r="24" spans="1:16" x14ac:dyDescent="0.3">
      <c r="A24" s="2"/>
      <c r="B24" s="2"/>
      <c r="C24" s="2"/>
      <c r="D24" s="2"/>
      <c r="E24" s="2"/>
      <c r="F24" s="2"/>
      <c r="G24" s="2"/>
      <c r="H24" s="2"/>
      <c r="I24" s="2"/>
      <c r="J24" s="2"/>
      <c r="K24" s="2"/>
      <c r="L24" s="2"/>
      <c r="M24" s="2"/>
      <c r="N24" s="2"/>
      <c r="O24" s="2"/>
      <c r="P24" s="2"/>
    </row>
    <row r="25" spans="1:16" x14ac:dyDescent="0.3">
      <c r="A25" s="2"/>
      <c r="B25" s="2"/>
      <c r="C25" s="2"/>
      <c r="D25" s="2"/>
      <c r="E25" s="2"/>
      <c r="F25" s="2"/>
      <c r="G25" s="2"/>
      <c r="H25" s="2"/>
      <c r="I25" s="2"/>
      <c r="J25" s="2"/>
      <c r="K25" s="2"/>
      <c r="L25" s="2"/>
      <c r="M25" s="2"/>
      <c r="N25" s="2"/>
      <c r="O25" s="2"/>
      <c r="P25" s="2"/>
    </row>
    <row r="26" spans="1:16" x14ac:dyDescent="0.3">
      <c r="A26" s="2"/>
      <c r="B26" s="2"/>
      <c r="C26" s="2"/>
      <c r="D26" s="2"/>
      <c r="E26" s="2"/>
      <c r="F26" s="2"/>
      <c r="G26" s="2"/>
      <c r="H26" s="2"/>
      <c r="I26" s="2"/>
      <c r="J26" s="2"/>
      <c r="K26" s="2"/>
      <c r="L26" s="2"/>
      <c r="M26" s="2"/>
      <c r="N26" s="2"/>
      <c r="O26" s="2"/>
      <c r="P26" s="2"/>
    </row>
    <row r="27" spans="1:16" x14ac:dyDescent="0.3">
      <c r="A27" s="2"/>
      <c r="B27" s="2"/>
      <c r="C27" s="2"/>
      <c r="D27" s="2"/>
      <c r="E27" s="2"/>
      <c r="F27" s="2"/>
      <c r="G27" s="2"/>
      <c r="H27" s="2"/>
      <c r="I27" s="2"/>
      <c r="J27" s="2"/>
      <c r="K27" s="2"/>
      <c r="L27" s="2"/>
      <c r="M27" s="2"/>
      <c r="N27" s="2"/>
      <c r="O27" s="2"/>
      <c r="P27" s="2"/>
    </row>
    <row r="28" spans="1:16" x14ac:dyDescent="0.3">
      <c r="A28" s="2"/>
      <c r="B28" s="2"/>
      <c r="C28" s="2"/>
      <c r="D28" s="2"/>
      <c r="E28" s="2"/>
      <c r="F28" s="2"/>
      <c r="G28" s="2"/>
      <c r="H28" s="2"/>
      <c r="I28" s="2"/>
      <c r="J28" s="2"/>
      <c r="K28" s="2"/>
      <c r="L28" s="2"/>
      <c r="M28" s="2"/>
      <c r="N28" s="2"/>
      <c r="O28" s="2"/>
      <c r="P28" s="2"/>
    </row>
    <row r="29" spans="1:16" x14ac:dyDescent="0.3">
      <c r="A29" s="2"/>
      <c r="B29" s="2"/>
      <c r="C29" s="2"/>
      <c r="D29" s="2"/>
      <c r="E29" s="2"/>
      <c r="F29" s="2"/>
      <c r="G29" s="2"/>
      <c r="H29" s="2"/>
      <c r="I29" s="2"/>
      <c r="J29" s="2"/>
      <c r="K29" s="2"/>
      <c r="L29" s="2"/>
      <c r="M29" s="2"/>
      <c r="N29" s="2"/>
      <c r="O29" s="2"/>
      <c r="P29" s="2"/>
    </row>
    <row r="30" spans="1:16" x14ac:dyDescent="0.3">
      <c r="A30" s="2"/>
      <c r="B30" s="2"/>
      <c r="C30" s="2"/>
      <c r="D30" s="2"/>
      <c r="E30" s="2"/>
      <c r="F30" s="2"/>
      <c r="G30" s="2"/>
      <c r="H30" s="2"/>
      <c r="I30" s="2"/>
      <c r="J30" s="2"/>
      <c r="K30" s="2"/>
      <c r="L30" s="2"/>
      <c r="M30" s="2"/>
      <c r="N30" s="2"/>
      <c r="O30" s="2"/>
      <c r="P30" s="2"/>
    </row>
    <row r="31" spans="1:16" x14ac:dyDescent="0.3">
      <c r="A31" s="2"/>
      <c r="B31" s="2"/>
      <c r="C31" s="2"/>
      <c r="D31" s="2"/>
      <c r="E31" s="2"/>
      <c r="F31" s="2"/>
      <c r="G31" s="2"/>
      <c r="H31" s="2"/>
      <c r="I31" s="2"/>
      <c r="J31" s="2"/>
      <c r="K31" s="2"/>
      <c r="L31" s="2"/>
      <c r="M31" s="2"/>
      <c r="N31" s="2"/>
      <c r="O31" s="2"/>
      <c r="P31" s="2"/>
    </row>
    <row r="32" spans="1:16" x14ac:dyDescent="0.3">
      <c r="A32" s="2"/>
      <c r="B32" s="2"/>
      <c r="C32" s="2"/>
      <c r="D32" s="2"/>
      <c r="E32" s="2"/>
      <c r="F32" s="2"/>
      <c r="G32" s="2"/>
      <c r="H32" s="2"/>
      <c r="I32" s="2"/>
      <c r="J32" s="2"/>
      <c r="K32" s="2"/>
      <c r="L32" s="2"/>
      <c r="M32" s="2"/>
      <c r="N32" s="2"/>
      <c r="O32" s="2"/>
      <c r="P32" s="2"/>
    </row>
    <row r="33" spans="1:16" x14ac:dyDescent="0.3">
      <c r="A33" s="2"/>
      <c r="B33" s="2"/>
      <c r="C33" s="2"/>
      <c r="D33" s="2"/>
      <c r="E33" s="2"/>
      <c r="F33" s="2"/>
      <c r="G33" s="2"/>
      <c r="H33" s="2"/>
      <c r="I33" s="2"/>
      <c r="J33" s="2"/>
      <c r="K33" s="2"/>
      <c r="L33" s="2"/>
      <c r="M33" s="2"/>
      <c r="N33" s="2"/>
      <c r="O33" s="2"/>
      <c r="P33" s="2"/>
    </row>
    <row r="34" spans="1:16" ht="14.5" thickBot="1" x14ac:dyDescent="0.35">
      <c r="A34" s="2"/>
      <c r="B34" s="2"/>
      <c r="C34" s="2"/>
      <c r="D34" s="2"/>
      <c r="E34" s="2"/>
      <c r="F34" s="2"/>
      <c r="G34" s="2"/>
      <c r="H34" s="2"/>
      <c r="I34" s="2"/>
      <c r="J34" s="2"/>
      <c r="K34" s="2"/>
      <c r="L34" s="2"/>
      <c r="M34" s="2"/>
      <c r="N34" s="2"/>
      <c r="O34" s="2"/>
      <c r="P34" s="2"/>
    </row>
    <row r="35" spans="1:16" ht="18.5" thickBot="1" x14ac:dyDescent="0.45">
      <c r="A35" s="2"/>
      <c r="B35" s="25" t="s">
        <v>21</v>
      </c>
      <c r="C35" s="26"/>
      <c r="D35" s="10"/>
      <c r="E35" s="10"/>
      <c r="F35" s="10"/>
      <c r="G35" s="10"/>
      <c r="H35" s="10"/>
      <c r="I35" s="10"/>
      <c r="J35" s="10"/>
      <c r="K35" s="10"/>
      <c r="L35" s="2"/>
      <c r="M35" s="2"/>
      <c r="N35" s="2"/>
      <c r="O35" s="2"/>
      <c r="P35" s="2"/>
    </row>
    <row r="36" spans="1:16" ht="16" thickBot="1" x14ac:dyDescent="0.4">
      <c r="A36" s="2"/>
      <c r="B36" s="11"/>
      <c r="C36" s="11"/>
      <c r="D36" s="10"/>
      <c r="E36" s="10"/>
      <c r="F36" s="10"/>
      <c r="G36" s="10"/>
      <c r="H36" s="10"/>
      <c r="I36" s="10"/>
      <c r="J36" s="10"/>
      <c r="K36" s="10"/>
      <c r="L36" s="2"/>
      <c r="M36" s="2"/>
      <c r="N36" s="2"/>
      <c r="O36" s="2"/>
      <c r="P36" s="2"/>
    </row>
    <row r="37" spans="1:16" ht="16" thickBot="1" x14ac:dyDescent="0.4">
      <c r="A37" s="2"/>
      <c r="B37" s="12" t="s">
        <v>6</v>
      </c>
      <c r="C37" s="4"/>
      <c r="D37" s="10"/>
      <c r="E37" s="10"/>
      <c r="F37" s="10"/>
      <c r="G37" s="10"/>
      <c r="H37" s="10"/>
      <c r="I37" s="10"/>
      <c r="J37" s="10"/>
      <c r="K37" s="10"/>
      <c r="L37" s="2"/>
      <c r="M37" s="2"/>
      <c r="N37" s="2"/>
      <c r="O37" s="2"/>
      <c r="P37" s="2"/>
    </row>
    <row r="38" spans="1:16" ht="16" thickBot="1" x14ac:dyDescent="0.4">
      <c r="A38" s="2"/>
      <c r="B38" s="10"/>
      <c r="C38" s="10"/>
      <c r="D38" s="10"/>
      <c r="E38" s="10"/>
      <c r="F38" s="10"/>
      <c r="G38" s="10"/>
      <c r="H38" s="10"/>
      <c r="I38" s="10"/>
      <c r="J38" s="10"/>
      <c r="K38" s="10"/>
      <c r="L38" s="2"/>
      <c r="M38" s="2"/>
      <c r="N38" s="2"/>
      <c r="O38" s="2"/>
      <c r="P38" s="2"/>
    </row>
    <row r="39" spans="1:16" ht="62" x14ac:dyDescent="0.35">
      <c r="A39" s="2"/>
      <c r="B39" s="13"/>
      <c r="C39" s="14" t="s">
        <v>12</v>
      </c>
      <c r="D39" s="14" t="s">
        <v>13</v>
      </c>
      <c r="E39" s="15" t="s">
        <v>17</v>
      </c>
      <c r="F39" s="10"/>
      <c r="G39" s="10"/>
      <c r="H39" s="10"/>
      <c r="I39" s="10"/>
      <c r="J39" s="16"/>
      <c r="K39" s="16"/>
      <c r="L39" s="2"/>
      <c r="M39" s="2"/>
      <c r="N39" s="2"/>
      <c r="O39" s="2"/>
      <c r="P39" s="2"/>
    </row>
    <row r="40" spans="1:16" ht="46.5" x14ac:dyDescent="0.35">
      <c r="A40" s="2"/>
      <c r="B40" s="17" t="s">
        <v>22</v>
      </c>
      <c r="C40" s="5"/>
      <c r="D40" s="1">
        <f>IF($C$37="Town Centre",1,IF($C$37="Suburban",1,IF($C$37="Village &amp; Rural",1,IF($C$37="Strategic Site",1,0))))</f>
        <v>0</v>
      </c>
      <c r="E40" s="7">
        <f>C40*D40</f>
        <v>0</v>
      </c>
      <c r="F40" s="10"/>
      <c r="G40" s="10"/>
      <c r="H40" s="10"/>
      <c r="I40" s="10"/>
      <c r="J40" s="10"/>
      <c r="K40" s="10"/>
      <c r="L40" s="2"/>
      <c r="M40" s="2"/>
      <c r="N40" s="2"/>
      <c r="O40" s="2"/>
      <c r="P40" s="2"/>
    </row>
    <row r="41" spans="1:16" ht="18" customHeight="1" x14ac:dyDescent="0.35">
      <c r="A41" s="2"/>
      <c r="B41" s="18" t="s">
        <v>0</v>
      </c>
      <c r="C41" s="5"/>
      <c r="D41" s="1">
        <f>IF($C$37="Town Centre",1,IF($C$37="Suburban",1,IF($C$37="Village &amp; Rural",1.5,IF($C$37="Strategic Site",1,0))))</f>
        <v>0</v>
      </c>
      <c r="E41" s="7">
        <f t="shared" ref="E41:E47" si="0">C41*D41</f>
        <v>0</v>
      </c>
      <c r="F41" s="10"/>
      <c r="G41" s="10"/>
      <c r="H41" s="10"/>
      <c r="I41" s="10"/>
      <c r="J41" s="10"/>
      <c r="K41" s="10"/>
      <c r="L41" s="2"/>
      <c r="M41" s="2"/>
      <c r="N41" s="2"/>
      <c r="O41" s="2"/>
      <c r="P41" s="2"/>
    </row>
    <row r="42" spans="1:16" ht="18" customHeight="1" x14ac:dyDescent="0.35">
      <c r="A42" s="2"/>
      <c r="B42" s="18" t="s">
        <v>23</v>
      </c>
      <c r="C42" s="5"/>
      <c r="D42" s="1">
        <f>IF($C$37="Town Centre",1.5,IF($C$37="Suburban",2,IF($C$37="Village &amp; Rural",2,IF($C$37="Strategic Site",2,0))))</f>
        <v>0</v>
      </c>
      <c r="E42" s="7">
        <f t="shared" si="0"/>
        <v>0</v>
      </c>
      <c r="F42" s="10"/>
      <c r="G42" s="10"/>
      <c r="H42" s="10"/>
      <c r="I42" s="10"/>
      <c r="J42" s="10"/>
      <c r="K42" s="10"/>
      <c r="L42" s="2"/>
      <c r="M42" s="2"/>
      <c r="N42" s="2"/>
      <c r="O42" s="2"/>
      <c r="P42" s="2"/>
    </row>
    <row r="43" spans="1:16" ht="18" customHeight="1" x14ac:dyDescent="0.35">
      <c r="A43" s="2"/>
      <c r="B43" s="18" t="s">
        <v>24</v>
      </c>
      <c r="C43" s="5"/>
      <c r="D43" s="1">
        <f>IF($C$37="Town Centre",2,IF($C$37="Suburban",2.5,IF($C$37="Village &amp; Rural",2.5,IF($C$37="Strategic Site",2.5,0))))</f>
        <v>0</v>
      </c>
      <c r="E43" s="7">
        <f t="shared" si="0"/>
        <v>0</v>
      </c>
      <c r="F43" s="10"/>
      <c r="G43" s="10"/>
      <c r="H43" s="10"/>
      <c r="I43" s="10"/>
      <c r="J43" s="10"/>
      <c r="K43" s="10"/>
      <c r="L43" s="2"/>
      <c r="M43" s="2"/>
      <c r="N43" s="2"/>
      <c r="O43" s="2"/>
      <c r="P43" s="2"/>
    </row>
    <row r="44" spans="1:16" ht="15.5" x14ac:dyDescent="0.35">
      <c r="A44" s="2"/>
      <c r="B44" s="18" t="s">
        <v>1</v>
      </c>
      <c r="C44" s="5"/>
      <c r="D44" s="1">
        <f>IF($C$37="Town Centre",1,IF($C$37="Suburban",1,IF($C$37="Village &amp; Rural",1.5,IF($C$37="Strategic Site",1,0))))</f>
        <v>0</v>
      </c>
      <c r="E44" s="7">
        <f t="shared" si="0"/>
        <v>0</v>
      </c>
      <c r="F44" s="10"/>
      <c r="G44" s="10"/>
      <c r="H44" s="10"/>
      <c r="I44" s="10"/>
      <c r="J44" s="10"/>
      <c r="K44" s="10"/>
      <c r="L44" s="2"/>
      <c r="M44" s="2"/>
      <c r="N44" s="2"/>
      <c r="O44" s="2"/>
      <c r="P44" s="2"/>
    </row>
    <row r="45" spans="1:16" ht="15.5" x14ac:dyDescent="0.35">
      <c r="A45" s="2"/>
      <c r="B45" s="18" t="s">
        <v>2</v>
      </c>
      <c r="C45" s="5"/>
      <c r="D45" s="1">
        <f>IF($C$37="Town Centre",1,IF($C$37="Suburban",1.5,IF($C$37="Village &amp; Rural",1.5,IF($C$37="Strategic Site",1.5,0))))</f>
        <v>0</v>
      </c>
      <c r="E45" s="7">
        <f t="shared" si="0"/>
        <v>0</v>
      </c>
      <c r="F45" s="10"/>
      <c r="G45" s="10"/>
      <c r="H45" s="10"/>
      <c r="I45" s="10"/>
      <c r="J45" s="10"/>
      <c r="K45" s="10"/>
      <c r="L45" s="2"/>
      <c r="M45" s="2"/>
      <c r="N45" s="2"/>
      <c r="O45" s="2"/>
      <c r="P45" s="2"/>
    </row>
    <row r="46" spans="1:16" ht="15.5" x14ac:dyDescent="0.35">
      <c r="A46" s="2"/>
      <c r="B46" s="19" t="s">
        <v>3</v>
      </c>
      <c r="C46" s="5"/>
      <c r="D46" s="1">
        <f>IF($C$37="Town Centre",1.5,IF($C$37="Suburban",2,IF($C$37="Village &amp; Rural",2,IF($C$37="Strategic Site",2,0))))</f>
        <v>0</v>
      </c>
      <c r="E46" s="7">
        <f t="shared" si="0"/>
        <v>0</v>
      </c>
      <c r="F46" s="10"/>
      <c r="G46" s="10"/>
      <c r="H46" s="10"/>
      <c r="I46" s="10"/>
      <c r="J46" s="10"/>
      <c r="K46" s="10"/>
      <c r="L46" s="2"/>
      <c r="M46" s="2"/>
      <c r="N46" s="2"/>
      <c r="O46" s="2"/>
      <c r="P46" s="2"/>
    </row>
    <row r="47" spans="1:16" ht="15.5" x14ac:dyDescent="0.35">
      <c r="A47" s="2"/>
      <c r="B47" s="18" t="s">
        <v>4</v>
      </c>
      <c r="C47" s="5"/>
      <c r="D47" s="1">
        <f>IF($C$37="Town Centre",2,IF($C$37="Suburban",2.5,IF($C$37="Village &amp; Rural",2.5,IF($C$37="Strategic Site",2.5,0))))</f>
        <v>0</v>
      </c>
      <c r="E47" s="7">
        <f t="shared" si="0"/>
        <v>0</v>
      </c>
      <c r="F47" s="10"/>
      <c r="G47" s="10"/>
      <c r="H47" s="10"/>
      <c r="I47" s="10"/>
      <c r="J47" s="10"/>
      <c r="K47" s="10"/>
      <c r="L47" s="2"/>
      <c r="M47" s="2"/>
      <c r="N47" s="2"/>
      <c r="O47" s="2"/>
      <c r="P47" s="2"/>
    </row>
    <row r="48" spans="1:16" ht="16" thickBot="1" x14ac:dyDescent="0.4">
      <c r="A48" s="2"/>
      <c r="B48" s="20" t="s">
        <v>5</v>
      </c>
      <c r="C48" s="8">
        <f>SUM(C40:C47)</f>
        <v>0</v>
      </c>
      <c r="D48" s="8"/>
      <c r="E48" s="9">
        <f>SUM(E40:E47)</f>
        <v>0</v>
      </c>
      <c r="F48" s="10"/>
      <c r="G48" s="10"/>
      <c r="H48" s="10"/>
      <c r="I48" s="10"/>
      <c r="J48" s="10"/>
      <c r="K48" s="10"/>
      <c r="L48" s="2"/>
      <c r="M48" s="2"/>
      <c r="N48" s="2"/>
      <c r="O48" s="2"/>
      <c r="P48" s="2"/>
    </row>
    <row r="49" spans="1:16" ht="16" thickBot="1" x14ac:dyDescent="0.4">
      <c r="A49" s="2"/>
      <c r="B49" s="10"/>
      <c r="C49" s="10"/>
      <c r="D49" s="10"/>
      <c r="E49" s="10"/>
      <c r="F49" s="10"/>
      <c r="G49" s="10"/>
      <c r="H49" s="10"/>
      <c r="I49" s="10"/>
      <c r="J49" s="10"/>
      <c r="K49" s="10"/>
      <c r="L49" s="2"/>
      <c r="M49" s="2"/>
      <c r="N49" s="2"/>
      <c r="O49" s="2"/>
      <c r="P49" s="2"/>
    </row>
    <row r="50" spans="1:16" ht="17" customHeight="1" thickBot="1" x14ac:dyDescent="0.4">
      <c r="A50" s="2"/>
      <c r="B50" s="32" t="s">
        <v>25</v>
      </c>
      <c r="C50" s="33"/>
      <c r="D50" s="33"/>
      <c r="E50" s="33"/>
      <c r="F50" s="4"/>
      <c r="G50" s="10"/>
      <c r="H50" s="10"/>
      <c r="I50" s="10"/>
      <c r="J50" s="10"/>
      <c r="K50" s="10"/>
      <c r="L50" s="2"/>
      <c r="M50" s="2"/>
      <c r="N50" s="2"/>
      <c r="O50" s="2"/>
      <c r="P50" s="2"/>
    </row>
    <row r="51" spans="1:16" ht="16" thickBot="1" x14ac:dyDescent="0.4">
      <c r="A51" s="2"/>
      <c r="B51" s="10"/>
      <c r="C51" s="10"/>
      <c r="D51" s="10"/>
      <c r="E51" s="10"/>
      <c r="F51" s="10"/>
      <c r="G51" s="10"/>
      <c r="H51" s="10"/>
      <c r="I51" s="10"/>
      <c r="J51" s="10"/>
      <c r="K51" s="10"/>
      <c r="L51" s="2"/>
      <c r="M51" s="2"/>
      <c r="N51" s="2"/>
      <c r="O51" s="2"/>
      <c r="P51" s="2"/>
    </row>
    <row r="52" spans="1:16" ht="15.5" x14ac:dyDescent="0.35">
      <c r="A52" s="2"/>
      <c r="B52" s="28" t="s">
        <v>18</v>
      </c>
      <c r="C52" s="30">
        <f>IF(OR(C37="Town Centre",C37="Suburban",C37="Strategic Site"),(ROUNDDOWN(E48,0)),(ROUNDUP(E48,0)))</f>
        <v>0</v>
      </c>
      <c r="D52" s="35"/>
      <c r="E52" s="21"/>
      <c r="F52" s="27"/>
      <c r="G52" s="21"/>
      <c r="H52" s="21"/>
      <c r="I52" s="10"/>
      <c r="J52" s="10"/>
      <c r="K52" s="10"/>
      <c r="L52" s="2"/>
      <c r="M52" s="2"/>
      <c r="N52" s="2"/>
      <c r="O52" s="2"/>
      <c r="P52" s="2"/>
    </row>
    <row r="53" spans="1:16" ht="16" thickBot="1" x14ac:dyDescent="0.4">
      <c r="A53" s="2"/>
      <c r="B53" s="29"/>
      <c r="C53" s="31"/>
      <c r="D53" s="35"/>
      <c r="E53" s="21"/>
      <c r="F53" s="27"/>
      <c r="G53" s="21"/>
      <c r="H53" s="21"/>
      <c r="I53" s="10"/>
      <c r="J53" s="10"/>
      <c r="K53" s="10"/>
      <c r="L53" s="2"/>
      <c r="M53" s="2"/>
      <c r="N53" s="2"/>
      <c r="O53" s="2"/>
      <c r="P53" s="2"/>
    </row>
    <row r="54" spans="1:16" ht="16" thickBot="1" x14ac:dyDescent="0.4">
      <c r="A54" s="2"/>
      <c r="B54" s="10"/>
      <c r="C54" s="10"/>
      <c r="D54" s="16"/>
      <c r="E54" s="16"/>
      <c r="F54" s="16"/>
      <c r="G54" s="16"/>
      <c r="H54" s="16"/>
      <c r="I54" s="16"/>
      <c r="J54" s="16"/>
      <c r="K54" s="16"/>
      <c r="L54" s="2"/>
      <c r="M54" s="2"/>
      <c r="N54" s="2"/>
      <c r="O54" s="2"/>
      <c r="P54" s="2"/>
    </row>
    <row r="55" spans="1:16" ht="15.5" x14ac:dyDescent="0.35">
      <c r="A55" s="2"/>
      <c r="B55" s="28" t="s">
        <v>19</v>
      </c>
      <c r="C55" s="30" t="str">
        <f>IF(F50="","",(IF(AND(C48&gt;2,F50="Yes"),ROUNDUP(C48*0.2,0),IF(F50="No",0,0))))</f>
        <v/>
      </c>
      <c r="D55" s="22"/>
      <c r="E55" s="23"/>
      <c r="F55" s="34"/>
      <c r="G55" s="34"/>
      <c r="H55" s="34"/>
      <c r="I55" s="34"/>
      <c r="J55" s="34"/>
      <c r="K55" s="34"/>
      <c r="L55" s="2"/>
      <c r="M55" s="2"/>
      <c r="N55" s="2"/>
      <c r="O55" s="2"/>
      <c r="P55" s="2"/>
    </row>
    <row r="56" spans="1:16" ht="35" customHeight="1" thickBot="1" x14ac:dyDescent="0.4">
      <c r="A56" s="2"/>
      <c r="B56" s="29"/>
      <c r="C56" s="31" t="str" cm="1">
        <f t="array" ref="C56">IF(H100="","",IF(H100="Yes",ROUNDUP,IF(H100="No",0,"?")))</f>
        <v/>
      </c>
      <c r="D56" s="10"/>
      <c r="E56" s="24"/>
      <c r="F56" s="10"/>
      <c r="G56" s="10"/>
      <c r="H56" s="10"/>
      <c r="I56" s="10"/>
      <c r="J56" s="10"/>
      <c r="K56" s="10"/>
      <c r="L56" s="2"/>
      <c r="M56" s="2"/>
      <c r="N56" s="2"/>
      <c r="O56" s="2"/>
      <c r="P56" s="2"/>
    </row>
    <row r="57" spans="1:16" s="6" customFormat="1" ht="16" thickBot="1" x14ac:dyDescent="0.4">
      <c r="A57" s="2"/>
      <c r="B57" s="10"/>
      <c r="C57" s="10"/>
      <c r="D57" s="10"/>
      <c r="E57" s="10"/>
      <c r="F57" s="10"/>
      <c r="G57" s="10"/>
      <c r="H57" s="10"/>
      <c r="I57" s="10"/>
      <c r="J57" s="10"/>
      <c r="K57" s="10"/>
      <c r="L57" s="2"/>
      <c r="M57" s="2"/>
      <c r="N57" s="2"/>
      <c r="O57" s="2"/>
      <c r="P57" s="2"/>
    </row>
    <row r="58" spans="1:16" s="6" customFormat="1" ht="15.5" x14ac:dyDescent="0.35">
      <c r="A58" s="2"/>
      <c r="B58" s="28" t="s">
        <v>20</v>
      </c>
      <c r="C58" s="30" t="str">
        <f>IF(C55="","",C52+C55)</f>
        <v/>
      </c>
      <c r="D58" s="10"/>
      <c r="E58" s="10"/>
      <c r="F58" s="10"/>
      <c r="G58" s="10"/>
      <c r="H58" s="10"/>
      <c r="I58" s="10"/>
      <c r="J58" s="10"/>
      <c r="K58" s="10"/>
      <c r="L58" s="2"/>
      <c r="M58" s="2"/>
      <c r="N58" s="2"/>
      <c r="O58" s="2"/>
      <c r="P58" s="2"/>
    </row>
    <row r="59" spans="1:16" s="6" customFormat="1" ht="17.5" customHeight="1" thickBot="1" x14ac:dyDescent="0.4">
      <c r="A59" s="2"/>
      <c r="B59" s="29"/>
      <c r="C59" s="31"/>
      <c r="D59" s="10"/>
      <c r="E59" s="10"/>
      <c r="F59" s="10"/>
      <c r="G59" s="10"/>
      <c r="H59" s="10"/>
      <c r="I59" s="10"/>
      <c r="J59" s="10"/>
      <c r="K59" s="10"/>
      <c r="L59" s="2"/>
      <c r="M59" s="2"/>
      <c r="N59" s="2"/>
      <c r="O59" s="2"/>
      <c r="P59" s="2"/>
    </row>
    <row r="60" spans="1:16" s="6" customFormat="1" x14ac:dyDescent="0.3">
      <c r="A60" s="2"/>
      <c r="B60" s="2"/>
      <c r="C60" s="2"/>
      <c r="D60" s="2"/>
      <c r="E60" s="2"/>
      <c r="F60" s="2"/>
      <c r="G60" s="2"/>
      <c r="H60" s="2"/>
      <c r="I60" s="2"/>
      <c r="J60" s="2"/>
      <c r="K60" s="2"/>
      <c r="L60" s="2"/>
      <c r="M60" s="2"/>
      <c r="N60" s="2"/>
      <c r="O60" s="2"/>
      <c r="P60" s="2"/>
    </row>
    <row r="61" spans="1:16" s="6" customFormat="1" x14ac:dyDescent="0.3"/>
    <row r="62" spans="1:16" s="6" customFormat="1" x14ac:dyDescent="0.3"/>
  </sheetData>
  <sheetProtection algorithmName="SHA-512" hashValue="0/MJYNofgBMY92ahHiE329xIlUJW5nG2NdthPQ6Rioz0Rvo5nQYsIYOOmtvrHnYH4Yh8rmpnEE1FJVugvXBbaA==" saltValue="Cs1ANighbQMT/TktkB8ecQ==" spinCount="100000" sheet="1" objects="1" scenarios="1"/>
  <mergeCells count="11">
    <mergeCell ref="B35:C35"/>
    <mergeCell ref="F52:F53"/>
    <mergeCell ref="B58:B59"/>
    <mergeCell ref="B52:B53"/>
    <mergeCell ref="C58:C59"/>
    <mergeCell ref="B50:E50"/>
    <mergeCell ref="F55:K55"/>
    <mergeCell ref="C52:C53"/>
    <mergeCell ref="B55:B56"/>
    <mergeCell ref="C55:C56"/>
    <mergeCell ref="D52:D53"/>
  </mergeCells>
  <dataValidations count="1">
    <dataValidation errorTitle="Invalid entry" error="Please select an area from the list" sqref="D37" xr:uid="{0B1EB2EF-F163-49CE-89D2-17E9716ACD18}"/>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Invalid entry" error="Please select an area from the list" promptTitle="Site location" prompt="Please select an area from the list" xr:uid="{EF8E0771-D92C-4B78-B508-A6E9A4F0B16A}">
          <x14:formula1>
            <xm:f>Sheet2!$A$2:$A$5</xm:f>
          </x14:formula1>
          <xm:sqref>C37</xm:sqref>
        </x14:dataValidation>
        <x14:dataValidation type="list" showInputMessage="1" showErrorMessage="1" errorTitle="Proportion of allocated spaces" error="Please select an option" promptTitle="Proportion of allocated spaces" prompt="Please select an option" xr:uid="{01B223D6-D2DA-4C52-BBD3-68C55D717DB8}">
          <x14:formula1>
            <xm:f>Sheet2!$B$2:$B$3</xm:f>
          </x14:formula1>
          <xm:sqref>F50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AA8C7-E309-49A7-BD06-8A4D8D1B845E}">
  <dimension ref="A1"/>
  <sheetViews>
    <sheetView zoomScale="110" zoomScaleNormal="110" workbookViewId="0">
      <selection activeCell="CB64" sqref="CB64"/>
    </sheetView>
  </sheetViews>
  <sheetFormatPr defaultRowHeight="14.5" x14ac:dyDescent="0.3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CE69A-D4C1-4AFC-A529-4E0DD4A0BEB9}">
  <dimension ref="A1"/>
  <sheetViews>
    <sheetView zoomScale="110" zoomScaleNormal="110" workbookViewId="0">
      <selection activeCell="BZ2" sqref="BZ2"/>
    </sheetView>
  </sheetViews>
  <sheetFormatPr defaultRowHeight="14.5" x14ac:dyDescent="0.3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C8D84-249D-412C-BDFE-B10B7737ADA4}">
  <dimension ref="A1"/>
  <sheetViews>
    <sheetView zoomScaleNormal="100" workbookViewId="0">
      <selection activeCell="J34" sqref="J34"/>
    </sheetView>
  </sheetViews>
  <sheetFormatPr defaultRowHeight="14.5"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E2522-83DF-4C99-B43E-F57DAE991751}">
  <dimension ref="A1:B5"/>
  <sheetViews>
    <sheetView workbookViewId="0">
      <selection activeCell="H11" sqref="H11"/>
    </sheetView>
  </sheetViews>
  <sheetFormatPr defaultRowHeight="14.5" x14ac:dyDescent="0.35"/>
  <sheetData>
    <row r="1" spans="1:2" x14ac:dyDescent="0.35">
      <c r="A1" t="s">
        <v>10</v>
      </c>
      <c r="B1" t="s">
        <v>15</v>
      </c>
    </row>
    <row r="2" spans="1:2" x14ac:dyDescent="0.35">
      <c r="A2" t="s">
        <v>7</v>
      </c>
      <c r="B2" t="s">
        <v>14</v>
      </c>
    </row>
    <row r="3" spans="1:2" x14ac:dyDescent="0.35">
      <c r="A3" t="s">
        <v>8</v>
      </c>
      <c r="B3" t="s">
        <v>16</v>
      </c>
    </row>
    <row r="4" spans="1:2" x14ac:dyDescent="0.35">
      <c r="A4" t="s">
        <v>9</v>
      </c>
    </row>
    <row r="5" spans="1:2" x14ac:dyDescent="0.35">
      <c r="A5" t="s">
        <v>11</v>
      </c>
    </row>
  </sheetData>
  <phoneticPr fontId="1" type="noConversion"/>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Calculator</vt:lpstr>
      <vt:lpstr>Map - Whole Borough</vt:lpstr>
      <vt:lpstr>Map - Guildford</vt:lpstr>
      <vt:lpstr>Map - Ash &amp; Tongham</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Kimberley Ewan</dc:creator>
  <cp:lastModifiedBy>Kimberley Ewan</cp:lastModifiedBy>
  <dcterms:created xsi:type="dcterms:W3CDTF">2023-04-11T10:36:28Z</dcterms:created>
  <dcterms:modified xsi:type="dcterms:W3CDTF">2023-06-28T09:43:41Z</dcterms:modified>
</cp:coreProperties>
</file>